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INVENTAR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<sst xmlns="http://schemas.openxmlformats.org/spreadsheetml/2006/main" count="90" uniqueCount="83">
  <si>
    <t>INVENTARIOS EN REFINERÍAS - MBLS</t>
  </si>
  <si>
    <t>AL 30 DE SETIEMBRE 2017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</si>
  <si>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</si>
  <si>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</si>
  <si>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</si>
  <si>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</si>
  <si>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</si>
  <si>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</si>
  <si>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</si>
  <si>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</si>
  <si>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</si>
  <si>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</si>
  <si>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</si>
  <si>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</si>
  <si>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</si>
  <si>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</si>
  <si>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</si>
  <si>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</si>
  <si>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</si>
  <si>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</si>
  <si>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</si>
  <si>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</si>
  <si>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</si>
  <si>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</si>
  <si>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</si>
  <si>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</si>
  <si>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</si>
  <si>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 xml:space="preserve">  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</si>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</sst>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00_-;\-* #,##0.000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  <numFmt numFmtId="17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u val="single"/>
      <sz val="10"/>
      <name val="Arial Narrow"/>
      <family val="2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11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13" fillId="42" borderId="5" applyNumberFormat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1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2" borderId="10" applyNumberFormat="0" applyFont="0" applyAlignment="0" applyProtection="0"/>
    <xf numFmtId="0" fontId="24" fillId="53" borderId="11" applyNumberFormat="0" applyFont="0" applyAlignment="0" applyProtection="0"/>
    <xf numFmtId="0" fontId="24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64" fontId="19" fillId="0" borderId="0" xfId="100" applyNumberFormat="1" applyFont="1" applyBorder="1">
      <alignment/>
      <protection/>
    </xf>
    <xf numFmtId="164" fontId="19" fillId="0" borderId="0" xfId="100" applyNumberFormat="1" applyFont="1" applyBorder="1" applyAlignment="1">
      <alignment horizontal="center" vertical="center"/>
      <protection/>
    </xf>
    <xf numFmtId="164" fontId="19" fillId="0" borderId="0" xfId="100" applyNumberFormat="1" applyFont="1" applyFill="1">
      <alignment/>
      <protection/>
    </xf>
    <xf numFmtId="164" fontId="19" fillId="0" borderId="0" xfId="100" applyNumberFormat="1" applyFont="1">
      <alignment/>
      <protection/>
    </xf>
    <xf numFmtId="164" fontId="20" fillId="0" borderId="0" xfId="100" applyNumberFormat="1" applyFont="1" applyBorder="1" applyAlignment="1">
      <alignment horizontal="center" vertical="center"/>
      <protection/>
    </xf>
    <xf numFmtId="49" fontId="20" fillId="0" borderId="0" xfId="100" applyNumberFormat="1" applyFont="1" applyBorder="1" applyAlignment="1">
      <alignment horizontal="center" vertical="center"/>
      <protection/>
    </xf>
    <xf numFmtId="164" fontId="19" fillId="0" borderId="0" xfId="101" applyNumberFormat="1" applyFont="1" applyAlignment="1">
      <alignment horizontal="center" vertical="center"/>
      <protection/>
    </xf>
    <xf numFmtId="164" fontId="19" fillId="0" borderId="0" xfId="100" applyNumberFormat="1" applyFont="1" applyAlignment="1">
      <alignment horizontal="center" vertical="center"/>
      <protection/>
    </xf>
    <xf numFmtId="164" fontId="19" fillId="54" borderId="18" xfId="101" applyNumberFormat="1" applyFont="1" applyFill="1" applyBorder="1" applyAlignment="1">
      <alignment horizontal="center" vertical="center"/>
      <protection/>
    </xf>
    <xf numFmtId="164" fontId="19" fillId="54" borderId="19" xfId="101" applyNumberFormat="1" applyFont="1" applyFill="1" applyBorder="1" applyAlignment="1">
      <alignment horizontal="center" vertical="center"/>
      <protection/>
    </xf>
    <xf numFmtId="164" fontId="19" fillId="0" borderId="0" xfId="100" applyNumberFormat="1" applyFont="1" applyFill="1" applyBorder="1" applyAlignment="1">
      <alignment horizontal="center"/>
      <protection/>
    </xf>
    <xf numFmtId="164" fontId="19" fillId="54" borderId="20" xfId="101" applyNumberFormat="1" applyFont="1" applyFill="1" applyBorder="1" applyAlignment="1">
      <alignment horizontal="center" vertical="center"/>
      <protection/>
    </xf>
    <xf numFmtId="164" fontId="19" fillId="54" borderId="21" xfId="101" applyNumberFormat="1" applyFont="1" applyFill="1" applyBorder="1" applyAlignment="1">
      <alignment horizontal="center" vertical="center"/>
      <protection/>
    </xf>
    <xf numFmtId="164" fontId="19" fillId="0" borderId="22" xfId="100" applyNumberFormat="1" applyFont="1" applyFill="1" applyBorder="1" applyAlignment="1">
      <alignment horizontal="left"/>
      <protection/>
    </xf>
    <xf numFmtId="164" fontId="21" fillId="0" borderId="23" xfId="93" applyNumberFormat="1" applyFont="1" applyFill="1" applyBorder="1" applyAlignment="1">
      <alignment horizontal="center" vertical="center"/>
    </xf>
    <xf numFmtId="164" fontId="22" fillId="0" borderId="24" xfId="93" applyNumberFormat="1" applyFont="1" applyFill="1" applyBorder="1" applyAlignment="1">
      <alignment horizontal="center" vertical="center"/>
    </xf>
    <xf numFmtId="164" fontId="21" fillId="0" borderId="24" xfId="93" applyNumberFormat="1" applyFont="1" applyFill="1" applyBorder="1" applyAlignment="1">
      <alignment horizontal="center" vertical="center"/>
    </xf>
    <xf numFmtId="164" fontId="21" fillId="0" borderId="25" xfId="93" applyNumberFormat="1" applyFont="1" applyFill="1" applyBorder="1" applyAlignment="1">
      <alignment horizontal="center" vertical="center"/>
    </xf>
    <xf numFmtId="164" fontId="19" fillId="0" borderId="22" xfId="88" applyNumberFormat="1" applyFont="1" applyFill="1" applyBorder="1" applyAlignment="1">
      <alignment horizontal="center" vertical="center"/>
    </xf>
    <xf numFmtId="164" fontId="19" fillId="0" borderId="0" xfId="88" applyNumberFormat="1" applyFont="1" applyFill="1" applyBorder="1" applyAlignment="1">
      <alignment horizontal="center"/>
    </xf>
    <xf numFmtId="164" fontId="19" fillId="0" borderId="20" xfId="100" applyNumberFormat="1" applyFont="1" applyFill="1" applyBorder="1">
      <alignment/>
      <protection/>
    </xf>
    <xf numFmtId="164" fontId="23" fillId="0" borderId="0" xfId="88" applyNumberFormat="1" applyFont="1" applyFill="1" applyBorder="1" applyAlignment="1">
      <alignment horizontal="center" vertical="center"/>
    </xf>
    <xf numFmtId="164" fontId="19" fillId="0" borderId="0" xfId="100" applyNumberFormat="1" applyFont="1" applyFill="1" applyBorder="1" applyAlignment="1">
      <alignment horizontal="center" vertical="center"/>
      <protection/>
    </xf>
    <xf numFmtId="164" fontId="23" fillId="0" borderId="0" xfId="93" applyNumberFormat="1" applyFont="1" applyFill="1" applyBorder="1" applyAlignment="1">
      <alignment horizontal="center" vertical="center"/>
    </xf>
    <xf numFmtId="164" fontId="19" fillId="0" borderId="0" xfId="93" applyNumberFormat="1" applyFont="1" applyFill="1" applyBorder="1" applyAlignment="1">
      <alignment horizontal="center" vertical="center"/>
    </xf>
    <xf numFmtId="164" fontId="19" fillId="0" borderId="26" xfId="88" applyNumberFormat="1" applyFont="1" applyFill="1" applyBorder="1" applyAlignment="1">
      <alignment horizontal="center" vertical="center"/>
    </xf>
    <xf numFmtId="164" fontId="19" fillId="0" borderId="0" xfId="100" applyNumberFormat="1" applyFont="1" applyFill="1" applyBorder="1">
      <alignment/>
      <protection/>
    </xf>
    <xf numFmtId="164" fontId="22" fillId="0" borderId="0" xfId="100" applyNumberFormat="1" applyFont="1" applyFill="1" applyBorder="1">
      <alignment/>
      <protection/>
    </xf>
    <xf numFmtId="164" fontId="22" fillId="0" borderId="19" xfId="100" applyNumberFormat="1" applyFont="1" applyFill="1" applyBorder="1">
      <alignment/>
      <protection/>
    </xf>
    <xf numFmtId="164" fontId="21" fillId="0" borderId="27" xfId="89" applyNumberFormat="1" applyFont="1" applyFill="1" applyBorder="1" applyAlignment="1">
      <alignment horizontal="center" vertical="center"/>
    </xf>
    <xf numFmtId="164" fontId="21" fillId="0" borderId="28" xfId="88" applyNumberFormat="1" applyFont="1" applyFill="1" applyBorder="1" applyAlignment="1">
      <alignment horizontal="center" vertical="center"/>
    </xf>
    <xf numFmtId="164" fontId="21" fillId="0" borderId="29" xfId="88" applyNumberFormat="1" applyFont="1" applyFill="1" applyBorder="1" applyAlignment="1">
      <alignment horizontal="center" vertical="center"/>
    </xf>
    <xf numFmtId="164" fontId="19" fillId="0" borderId="30" xfId="88" applyNumberFormat="1" applyFont="1" applyFill="1" applyBorder="1" applyAlignment="1">
      <alignment horizontal="center" vertical="center"/>
    </xf>
    <xf numFmtId="0" fontId="25" fillId="0" borderId="0" xfId="98" applyFont="1" applyBorder="1">
      <alignment/>
      <protection/>
    </xf>
    <xf numFmtId="0" fontId="22" fillId="0" borderId="0" xfId="98" applyFont="1" applyBorder="1">
      <alignment/>
      <protection/>
    </xf>
    <xf numFmtId="0" fontId="22" fillId="0" borderId="0" xfId="98" applyFont="1" applyFill="1" applyBorder="1">
      <alignment/>
      <protection/>
    </xf>
    <xf numFmtId="164" fontId="22" fillId="0" borderId="21" xfId="100" applyNumberFormat="1" applyFont="1" applyFill="1" applyBorder="1">
      <alignment/>
      <protection/>
    </xf>
    <xf numFmtId="164" fontId="21" fillId="0" borderId="31" xfId="89" applyNumberFormat="1" applyFont="1" applyFill="1" applyBorder="1" applyAlignment="1">
      <alignment horizontal="center" vertical="center"/>
    </xf>
    <xf numFmtId="164" fontId="21" fillId="0" borderId="32" xfId="88" applyNumberFormat="1" applyFont="1" applyFill="1" applyBorder="1" applyAlignment="1">
      <alignment horizontal="center" vertical="center"/>
    </xf>
    <xf numFmtId="164" fontId="21" fillId="0" borderId="0" xfId="88" applyNumberFormat="1" applyFont="1" applyFill="1" applyBorder="1" applyAlignment="1">
      <alignment horizontal="center" vertical="center"/>
    </xf>
    <xf numFmtId="164" fontId="19" fillId="0" borderId="33" xfId="88" applyNumberFormat="1" applyFont="1" applyFill="1" applyBorder="1" applyAlignment="1">
      <alignment horizontal="center" vertical="center"/>
    </xf>
    <xf numFmtId="0" fontId="22" fillId="0" borderId="0" xfId="98" applyFont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164" fontId="22" fillId="0" borderId="0" xfId="98" applyNumberFormat="1" applyFont="1" applyBorder="1" applyAlignment="1">
      <alignment horizontal="center"/>
      <protection/>
    </xf>
    <xf numFmtId="43" fontId="22" fillId="0" borderId="0" xfId="98" applyNumberFormat="1" applyFont="1" applyBorder="1" applyAlignment="1">
      <alignment horizontal="center"/>
      <protection/>
    </xf>
    <xf numFmtId="164" fontId="22" fillId="0" borderId="0" xfId="98" applyNumberFormat="1" applyFont="1" applyBorder="1">
      <alignment/>
      <protection/>
    </xf>
    <xf numFmtId="0" fontId="22" fillId="0" borderId="0" xfId="98" applyFont="1" applyFill="1" applyBorder="1" applyAlignment="1">
      <alignment horizontal="center" vertical="center"/>
      <protection/>
    </xf>
    <xf numFmtId="43" fontId="22" fillId="0" borderId="0" xfId="98" applyNumberFormat="1" applyFont="1" applyFill="1" applyBorder="1" applyAlignment="1">
      <alignment horizontal="center" vertical="center"/>
      <protection/>
    </xf>
    <xf numFmtId="4" fontId="19" fillId="0" borderId="0" xfId="100" applyNumberFormat="1" applyFont="1" applyBorder="1">
      <alignment/>
      <protection/>
    </xf>
    <xf numFmtId="164" fontId="21" fillId="0" borderId="34" xfId="88" applyNumberFormat="1" applyFont="1" applyFill="1" applyBorder="1" applyAlignment="1">
      <alignment horizontal="center" vertical="center"/>
    </xf>
    <xf numFmtId="164" fontId="22" fillId="0" borderId="35" xfId="100" applyNumberFormat="1" applyFont="1" applyFill="1" applyBorder="1" applyAlignment="1">
      <alignment vertical="center"/>
      <protection/>
    </xf>
    <xf numFmtId="164" fontId="21" fillId="0" borderId="36" xfId="89" applyNumberFormat="1" applyFont="1" applyFill="1" applyBorder="1" applyAlignment="1">
      <alignment horizontal="center" vertical="center"/>
    </xf>
    <xf numFmtId="164" fontId="21" fillId="0" borderId="37" xfId="88" applyNumberFormat="1" applyFont="1" applyFill="1" applyBorder="1" applyAlignment="1">
      <alignment horizontal="center" vertical="center"/>
    </xf>
    <xf numFmtId="164" fontId="21" fillId="0" borderId="38" xfId="88" applyNumberFormat="1" applyFont="1" applyFill="1" applyBorder="1" applyAlignment="1">
      <alignment horizontal="center" vertical="center"/>
    </xf>
    <xf numFmtId="164" fontId="19" fillId="0" borderId="39" xfId="88" applyNumberFormat="1" applyFont="1" applyFill="1" applyBorder="1" applyAlignment="1">
      <alignment horizontal="center" vertical="center"/>
    </xf>
    <xf numFmtId="164" fontId="19" fillId="0" borderId="40" xfId="100" applyNumberFormat="1" applyFont="1" applyFill="1" applyBorder="1">
      <alignment/>
      <protection/>
    </xf>
    <xf numFmtId="164" fontId="22" fillId="0" borderId="0" xfId="100" applyNumberFormat="1" applyFont="1" applyFill="1" applyBorder="1" applyAlignment="1">
      <alignment horizontal="center" vertical="center"/>
      <protection/>
    </xf>
    <xf numFmtId="164" fontId="19" fillId="0" borderId="41" xfId="88" applyNumberFormat="1" applyFont="1" applyFill="1" applyBorder="1" applyAlignment="1">
      <alignment horizontal="center" vertical="center"/>
    </xf>
    <xf numFmtId="164" fontId="22" fillId="0" borderId="20" xfId="100" applyNumberFormat="1" applyFont="1" applyFill="1" applyBorder="1">
      <alignment/>
      <protection/>
    </xf>
    <xf numFmtId="164" fontId="19" fillId="0" borderId="18" xfId="100" applyNumberFormat="1" applyFont="1" applyFill="1" applyBorder="1">
      <alignment/>
      <protection/>
    </xf>
    <xf numFmtId="164" fontId="21" fillId="0" borderId="29" xfId="93" applyNumberFormat="1" applyFont="1" applyFill="1" applyBorder="1" applyAlignment="1">
      <alignment horizontal="center" vertical="center"/>
    </xf>
    <xf numFmtId="164" fontId="22" fillId="0" borderId="29" xfId="93" applyNumberFormat="1" applyFont="1" applyFill="1" applyBorder="1" applyAlignment="1">
      <alignment horizontal="center" vertical="center"/>
    </xf>
    <xf numFmtId="164" fontId="19" fillId="0" borderId="42" xfId="88" applyNumberFormat="1" applyFont="1" applyFill="1" applyBorder="1" applyAlignment="1">
      <alignment horizontal="center" vertical="center"/>
    </xf>
    <xf numFmtId="164" fontId="22" fillId="0" borderId="18" xfId="100" applyNumberFormat="1" applyFont="1" applyFill="1" applyBorder="1">
      <alignment/>
      <protection/>
    </xf>
    <xf numFmtId="164" fontId="21" fillId="0" borderId="27" xfId="88" applyNumberFormat="1" applyFont="1" applyFill="1" applyBorder="1" applyAlignment="1">
      <alignment horizontal="center" vertical="center"/>
    </xf>
    <xf numFmtId="164" fontId="21" fillId="0" borderId="43" xfId="88" applyNumberFormat="1" applyFont="1" applyFill="1" applyBorder="1" applyAlignment="1">
      <alignment horizontal="center" vertical="center"/>
    </xf>
    <xf numFmtId="164" fontId="21" fillId="0" borderId="31" xfId="88" applyNumberFormat="1" applyFont="1" applyFill="1" applyBorder="1" applyAlignment="1">
      <alignment horizontal="center" vertical="center"/>
    </xf>
    <xf numFmtId="164" fontId="21" fillId="0" borderId="44" xfId="88" applyNumberFormat="1" applyFont="1" applyFill="1" applyBorder="1" applyAlignment="1">
      <alignment horizontal="center" vertical="center"/>
    </xf>
    <xf numFmtId="164" fontId="22" fillId="0" borderId="40" xfId="100" applyNumberFormat="1" applyFont="1" applyFill="1" applyBorder="1">
      <alignment/>
      <protection/>
    </xf>
    <xf numFmtId="164" fontId="21" fillId="0" borderId="36" xfId="88" applyNumberFormat="1" applyFont="1" applyFill="1" applyBorder="1" applyAlignment="1">
      <alignment horizontal="center" vertical="center"/>
    </xf>
    <xf numFmtId="164" fontId="21" fillId="0" borderId="45" xfId="88" applyNumberFormat="1" applyFont="1" applyFill="1" applyBorder="1" applyAlignment="1">
      <alignment horizontal="center" vertical="center"/>
    </xf>
    <xf numFmtId="164" fontId="19" fillId="55" borderId="23" xfId="101" applyNumberFormat="1" applyFont="1" applyFill="1" applyBorder="1" applyAlignment="1">
      <alignment horizontal="center"/>
      <protection/>
    </xf>
    <xf numFmtId="43" fontId="19" fillId="55" borderId="46" xfId="101" applyNumberFormat="1" applyFont="1" applyFill="1" applyBorder="1" applyAlignment="1">
      <alignment horizontal="center" vertical="center"/>
      <protection/>
    </xf>
    <xf numFmtId="43" fontId="19" fillId="55" borderId="47" xfId="101" applyNumberFormat="1" applyFont="1" applyFill="1" applyBorder="1" applyAlignment="1">
      <alignment horizontal="center" vertical="center"/>
      <protection/>
    </xf>
    <xf numFmtId="43" fontId="19" fillId="55" borderId="47" xfId="89" applyNumberFormat="1" applyFont="1" applyFill="1" applyBorder="1" applyAlignment="1">
      <alignment horizontal="center" vertical="center"/>
    </xf>
    <xf numFmtId="43" fontId="19" fillId="55" borderId="25" xfId="89" applyNumberFormat="1" applyFont="1" applyFill="1" applyBorder="1" applyAlignment="1">
      <alignment horizontal="center" vertical="center"/>
    </xf>
    <xf numFmtId="167" fontId="19" fillId="0" borderId="0" xfId="100" applyNumberFormat="1" applyFont="1" applyFill="1" applyBorder="1" applyAlignment="1">
      <alignment horizontal="center" vertical="center"/>
      <protection/>
    </xf>
    <xf numFmtId="168" fontId="19" fillId="0" borderId="0" xfId="100" applyNumberFormat="1" applyFont="1" applyFill="1" applyBorder="1" applyAlignment="1">
      <alignment horizontal="center" vertical="center"/>
      <protection/>
    </xf>
    <xf numFmtId="169" fontId="19" fillId="0" borderId="0" xfId="100" applyNumberFormat="1" applyFont="1" applyAlignment="1">
      <alignment horizontal="center" vertical="center"/>
      <protection/>
    </xf>
    <xf numFmtId="164" fontId="19" fillId="0" borderId="0" xfId="100" applyNumberFormat="1" applyFont="1" applyAlignment="1">
      <alignment horizontal="right" vertical="center"/>
      <protection/>
    </xf>
    <xf numFmtId="170" fontId="22" fillId="0" borderId="0" xfId="100" applyNumberFormat="1" applyFont="1" applyAlignment="1">
      <alignment horizontal="right" vertical="center"/>
      <protection/>
    </xf>
    <xf numFmtId="171" fontId="19" fillId="0" borderId="0" xfId="100" applyNumberFormat="1" applyFont="1" applyFill="1" applyBorder="1" applyAlignment="1">
      <alignment horizontal="right" vertical="center"/>
      <protection/>
    </xf>
    <xf numFmtId="171" fontId="19" fillId="0" borderId="0" xfId="88" applyNumberFormat="1" applyFont="1" applyFill="1" applyBorder="1" applyAlignment="1">
      <alignment horizontal="right" vertical="center"/>
    </xf>
    <xf numFmtId="172" fontId="19" fillId="0" borderId="0" xfId="100" applyNumberFormat="1" applyFont="1" applyBorder="1" applyAlignment="1">
      <alignment horizontal="center" vertical="center"/>
      <protection/>
    </xf>
    <xf numFmtId="167" fontId="19" fillId="0" borderId="0" xfId="100" applyNumberFormat="1" applyFont="1" applyBorder="1" applyAlignment="1">
      <alignment horizontal="center" vertical="center"/>
      <protection/>
    </xf>
    <xf numFmtId="172" fontId="19" fillId="0" borderId="0" xfId="100" applyNumberFormat="1" applyFont="1" applyAlignment="1">
      <alignment horizontal="center" vertical="center"/>
      <protection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INF_ENE_04 2" xfId="89"/>
    <cellStyle name="Millares 2" xfId="90"/>
    <cellStyle name="Millares 3" xfId="91"/>
    <cellStyle name="Millares 4" xfId="92"/>
    <cellStyle name="Millares_INF_ENE_04" xfId="93"/>
    <cellStyle name="Currency" xfId="94"/>
    <cellStyle name="Currency [0]" xfId="95"/>
    <cellStyle name="Neutral" xfId="96"/>
    <cellStyle name="No-definido" xfId="97"/>
    <cellStyle name="Normal 2" xfId="98"/>
    <cellStyle name="Normal 3" xfId="99"/>
    <cellStyle name="Normal_INF_ENE_04" xfId="100"/>
    <cellStyle name="Normal_INF_ENE_04 2" xfId="101"/>
    <cellStyle name="Notas" xfId="102"/>
    <cellStyle name="Notas 2" xfId="103"/>
    <cellStyle name="Note" xfId="104"/>
    <cellStyle name="Output" xfId="105"/>
    <cellStyle name="Percent" xfId="106"/>
    <cellStyle name="Porcentaje 2" xfId="107"/>
    <cellStyle name="Porcentaje 3" xfId="108"/>
    <cellStyle name="Salida" xfId="109"/>
    <cellStyle name="Texto de advertencia" xfId="110"/>
    <cellStyle name="Texto explicativo" xfId="111"/>
    <cellStyle name="Title" xfId="112"/>
    <cellStyle name="Título" xfId="113"/>
    <cellStyle name="Título 1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GH\DPTC\ESTADISTICAS\2017\03.-%20Publicacion%20mensual\9.%20INF-SET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  <sheetName val="BACOM "/>
      <sheetName val="BACOM - GRAFICA 1 "/>
      <sheetName val="BACOM - GRAFICA 2 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showGridLines="0" tabSelected="1" zoomScalePageLayoutView="0" workbookViewId="0" topLeftCell="A1">
      <pane ySplit="8" topLeftCell="A42" activePane="bottomLeft" state="frozen"/>
      <selection pane="topLeft" activeCell="A1" sqref="A1"/>
      <selection pane="bottomLeft" activeCell="M49" sqref="M49"/>
    </sheetView>
  </sheetViews>
  <sheetFormatPr defaultColWidth="12.8515625" defaultRowHeight="15"/>
  <cols>
    <col min="1" max="1" width="36.28125" style="4" customWidth="1"/>
    <col min="2" max="2" width="14.00390625" style="8" customWidth="1"/>
    <col min="3" max="3" width="10.421875" style="8" bestFit="1" customWidth="1"/>
    <col min="4" max="4" width="12.140625" style="8" customWidth="1"/>
    <col min="5" max="5" width="11.00390625" style="8" customWidth="1"/>
    <col min="6" max="7" width="11.57421875" style="8" bestFit="1" customWidth="1"/>
    <col min="8" max="8" width="12.8515625" style="8" bestFit="1" customWidth="1"/>
    <col min="9" max="9" width="9.8515625" style="3" customWidth="1"/>
    <col min="10" max="19" width="12.8515625" style="1" customWidth="1"/>
    <col min="20" max="16384" width="12.8515625" style="4" customWidth="1"/>
  </cols>
  <sheetData>
    <row r="1" spans="1:19" ht="12.75">
      <c r="A1" s="1"/>
      <c r="B1" s="2"/>
      <c r="C1" s="2"/>
      <c r="D1" s="2"/>
      <c r="E1" s="2"/>
      <c r="F1" s="2"/>
      <c r="G1" s="2"/>
      <c r="H1" s="2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6.5">
      <c r="A2" s="5" t="s">
        <v>0</v>
      </c>
      <c r="B2" s="5"/>
      <c r="C2" s="5"/>
      <c r="D2" s="5"/>
      <c r="E2" s="5"/>
      <c r="F2" s="5"/>
      <c r="G2" s="5"/>
      <c r="H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6.5">
      <c r="A3" s="6" t="s">
        <v>1</v>
      </c>
      <c r="B3" s="6"/>
      <c r="C3" s="6"/>
      <c r="D3" s="6"/>
      <c r="E3" s="6"/>
      <c r="F3" s="6"/>
      <c r="G3" s="6"/>
      <c r="H3" s="6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2.75">
      <c r="B4" s="7"/>
      <c r="C4" s="7"/>
      <c r="D4" s="7"/>
      <c r="E4" s="7"/>
      <c r="F4" s="7"/>
      <c r="G4" s="7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2.75">
      <c r="B5" s="7"/>
      <c r="C5" s="7"/>
      <c r="D5" s="7"/>
      <c r="E5" s="7"/>
      <c r="F5" s="7"/>
      <c r="G5" s="7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3.5" thickBot="1">
      <c r="B6" s="7"/>
      <c r="C6" s="7"/>
      <c r="D6" s="7"/>
      <c r="E6" s="7"/>
      <c r="F6" s="7"/>
      <c r="G6" s="7"/>
      <c r="I6" s="8"/>
      <c r="J6" s="3"/>
      <c r="K6" s="4"/>
      <c r="L6" s="4"/>
      <c r="M6" s="4"/>
      <c r="N6" s="4"/>
      <c r="O6" s="4"/>
      <c r="P6" s="4"/>
      <c r="Q6" s="4"/>
      <c r="R6" s="4"/>
      <c r="S6" s="4"/>
    </row>
    <row r="7" spans="1:9" ht="12.75">
      <c r="A7" s="9"/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1"/>
    </row>
    <row r="8" spans="1:9" ht="13.5" thickBot="1">
      <c r="A8" s="12"/>
      <c r="B8" s="13" t="s">
        <v>9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  <c r="I8" s="11"/>
    </row>
    <row r="9" spans="1:9" ht="13.5" thickBot="1">
      <c r="A9" s="14" t="s">
        <v>10</v>
      </c>
      <c r="B9" s="15">
        <v>513.284</v>
      </c>
      <c r="C9" s="16">
        <v>189.376</v>
      </c>
      <c r="D9" s="17">
        <v>115.371</v>
      </c>
      <c r="E9" s="16">
        <v>5.212</v>
      </c>
      <c r="F9" s="16">
        <v>43.397000000000006</v>
      </c>
      <c r="G9" s="18">
        <v>1036.1</v>
      </c>
      <c r="H9" s="19">
        <v>1902.7399999999998</v>
      </c>
      <c r="I9" s="20"/>
    </row>
    <row r="10" spans="1:12" ht="13.5" thickBot="1">
      <c r="A10" s="21" t="s">
        <v>11</v>
      </c>
      <c r="B10" s="22"/>
      <c r="C10" s="23"/>
      <c r="D10" s="24"/>
      <c r="E10" s="24"/>
      <c r="F10" s="25"/>
      <c r="G10" s="23"/>
      <c r="H10" s="26"/>
      <c r="I10" s="20"/>
      <c r="J10" s="27"/>
      <c r="K10" s="28"/>
      <c r="L10" s="28"/>
    </row>
    <row r="11" spans="1:18" ht="12.75">
      <c r="A11" s="29" t="s">
        <v>12</v>
      </c>
      <c r="B11" s="30">
        <v>94.297</v>
      </c>
      <c r="C11" s="31">
        <v>22.774</v>
      </c>
      <c r="D11" s="31">
        <v>4.551</v>
      </c>
      <c r="E11" s="31">
        <v>0.003</v>
      </c>
      <c r="F11" s="31">
        <v>0</v>
      </c>
      <c r="G11" s="32">
        <v>0</v>
      </c>
      <c r="H11" s="33">
        <f aca="true" t="shared" si="0" ref="H11:H39">SUM(B11:G11)</f>
        <v>121.625</v>
      </c>
      <c r="I11" s="20"/>
      <c r="J11" s="34"/>
      <c r="K11" s="35"/>
      <c r="L11" s="36"/>
      <c r="M11" s="36"/>
      <c r="N11" s="35"/>
      <c r="O11" s="35"/>
      <c r="P11" s="35"/>
      <c r="Q11" s="35"/>
      <c r="R11" s="35"/>
    </row>
    <row r="12" spans="1:18" ht="12.75">
      <c r="A12" s="37" t="s">
        <v>13</v>
      </c>
      <c r="B12" s="38">
        <v>1.399</v>
      </c>
      <c r="C12" s="39">
        <v>0.909</v>
      </c>
      <c r="D12" s="39">
        <v>0</v>
      </c>
      <c r="E12" s="39">
        <v>0</v>
      </c>
      <c r="F12" s="39">
        <v>0</v>
      </c>
      <c r="G12" s="40">
        <v>0</v>
      </c>
      <c r="H12" s="41">
        <f t="shared" si="0"/>
        <v>2.308</v>
      </c>
      <c r="I12" s="20"/>
      <c r="J12" s="42"/>
      <c r="K12" s="42"/>
      <c r="L12" s="42"/>
      <c r="M12" s="42"/>
      <c r="N12" s="42"/>
      <c r="O12" s="42"/>
      <c r="P12" s="42"/>
      <c r="Q12" s="42"/>
      <c r="R12" s="43"/>
    </row>
    <row r="13" spans="1:18" ht="12.75">
      <c r="A13" s="37" t="s">
        <v>14</v>
      </c>
      <c r="B13" s="38">
        <v>262.307</v>
      </c>
      <c r="C13" s="39">
        <v>0</v>
      </c>
      <c r="D13" s="39">
        <v>0</v>
      </c>
      <c r="E13" s="39">
        <v>0</v>
      </c>
      <c r="F13" s="39">
        <v>0</v>
      </c>
      <c r="G13" s="40">
        <v>0</v>
      </c>
      <c r="H13" s="41">
        <f t="shared" si="0"/>
        <v>262.307</v>
      </c>
      <c r="I13" s="20"/>
      <c r="J13" s="44"/>
      <c r="K13" s="44"/>
      <c r="L13" s="44"/>
      <c r="M13" s="44"/>
      <c r="N13" s="44"/>
      <c r="O13" s="45"/>
      <c r="P13" s="45"/>
      <c r="Q13" s="45"/>
      <c r="R13" s="46"/>
    </row>
    <row r="14" spans="1:18" ht="12.75">
      <c r="A14" s="37" t="s">
        <v>15</v>
      </c>
      <c r="B14" s="38">
        <v>0</v>
      </c>
      <c r="C14" s="39">
        <v>0</v>
      </c>
      <c r="D14" s="39">
        <v>0</v>
      </c>
      <c r="E14" s="39">
        <v>0</v>
      </c>
      <c r="F14" s="39">
        <v>0</v>
      </c>
      <c r="G14" s="40">
        <v>0</v>
      </c>
      <c r="H14" s="41">
        <f t="shared" si="0"/>
        <v>0</v>
      </c>
      <c r="I14" s="20"/>
      <c r="J14" s="27"/>
      <c r="K14" s="28"/>
      <c r="L14" s="28"/>
      <c r="R14" s="46"/>
    </row>
    <row r="15" spans="1:14" ht="12.75">
      <c r="A15" s="37" t="s">
        <v>16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40">
        <v>0</v>
      </c>
      <c r="H15" s="41">
        <f t="shared" si="0"/>
        <v>0</v>
      </c>
      <c r="I15" s="20"/>
      <c r="J15" s="47"/>
      <c r="K15" s="47"/>
      <c r="L15" s="47"/>
      <c r="M15" s="47"/>
      <c r="N15" s="47"/>
    </row>
    <row r="16" spans="1:14" ht="12.75">
      <c r="A16" s="37" t="s">
        <v>17</v>
      </c>
      <c r="B16" s="38">
        <v>0</v>
      </c>
      <c r="C16" s="39">
        <v>0</v>
      </c>
      <c r="D16" s="39">
        <v>0</v>
      </c>
      <c r="E16" s="39">
        <v>0</v>
      </c>
      <c r="F16" s="39">
        <v>0.867</v>
      </c>
      <c r="G16" s="40">
        <v>0</v>
      </c>
      <c r="H16" s="41">
        <f t="shared" si="0"/>
        <v>0.867</v>
      </c>
      <c r="I16" s="20"/>
      <c r="J16" s="47"/>
      <c r="K16" s="47"/>
      <c r="L16" s="47"/>
      <c r="M16" s="47"/>
      <c r="N16" s="47"/>
    </row>
    <row r="17" spans="1:19" s="3" customFormat="1" ht="12.75">
      <c r="A17" s="37" t="s">
        <v>18</v>
      </c>
      <c r="B17" s="38">
        <v>43.552</v>
      </c>
      <c r="C17" s="39">
        <v>15.6</v>
      </c>
      <c r="D17" s="39">
        <v>250.609</v>
      </c>
      <c r="E17" s="39">
        <v>0.003</v>
      </c>
      <c r="F17" s="39">
        <v>0</v>
      </c>
      <c r="G17" s="40">
        <v>0</v>
      </c>
      <c r="H17" s="41">
        <f t="shared" si="0"/>
        <v>309.764</v>
      </c>
      <c r="I17" s="20"/>
      <c r="J17" s="48"/>
      <c r="K17" s="48"/>
      <c r="L17" s="48"/>
      <c r="M17" s="48"/>
      <c r="N17" s="48"/>
      <c r="O17" s="27"/>
      <c r="P17" s="27"/>
      <c r="Q17" s="27"/>
      <c r="R17" s="27"/>
      <c r="S17" s="27"/>
    </row>
    <row r="18" spans="1:19" s="3" customFormat="1" ht="12.75">
      <c r="A18" s="37" t="s">
        <v>19</v>
      </c>
      <c r="B18" s="38">
        <f>0.064+21.38</f>
        <v>21.444</v>
      </c>
      <c r="C18" s="39">
        <v>16.01</v>
      </c>
      <c r="D18" s="39">
        <v>0</v>
      </c>
      <c r="E18" s="39">
        <v>0</v>
      </c>
      <c r="F18" s="39">
        <v>0</v>
      </c>
      <c r="G18" s="40">
        <v>314.71</v>
      </c>
      <c r="H18" s="41">
        <f t="shared" si="0"/>
        <v>352.164</v>
      </c>
      <c r="I18" s="20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9" ht="12.75">
      <c r="A19" s="37" t="s">
        <v>20</v>
      </c>
      <c r="B19" s="38">
        <v>0</v>
      </c>
      <c r="C19" s="39">
        <v>0</v>
      </c>
      <c r="D19" s="39">
        <v>0</v>
      </c>
      <c r="E19" s="39">
        <v>0</v>
      </c>
      <c r="F19" s="39">
        <v>0</v>
      </c>
      <c r="G19" s="40">
        <v>0</v>
      </c>
      <c r="H19" s="41">
        <f t="shared" si="0"/>
        <v>0</v>
      </c>
      <c r="I19" s="20"/>
    </row>
    <row r="20" spans="1:11" ht="12.75">
      <c r="A20" s="37" t="s">
        <v>21</v>
      </c>
      <c r="B20" s="38">
        <v>41.55</v>
      </c>
      <c r="C20" s="39">
        <v>10.874</v>
      </c>
      <c r="D20" s="39">
        <v>0.253</v>
      </c>
      <c r="E20" s="39">
        <v>0.059</v>
      </c>
      <c r="F20" s="39">
        <v>6.903</v>
      </c>
      <c r="G20" s="40">
        <v>541.6</v>
      </c>
      <c r="H20" s="41">
        <f>SUM(B20:G20)</f>
        <v>601.239</v>
      </c>
      <c r="I20" s="20"/>
      <c r="K20" s="49"/>
    </row>
    <row r="21" spans="1:9" ht="12.75">
      <c r="A21" s="37" t="s">
        <v>22</v>
      </c>
      <c r="B21" s="38">
        <v>0.014</v>
      </c>
      <c r="C21" s="39">
        <v>0</v>
      </c>
      <c r="D21" s="39">
        <v>0</v>
      </c>
      <c r="E21" s="39">
        <v>0</v>
      </c>
      <c r="F21" s="39">
        <v>0</v>
      </c>
      <c r="G21" s="40">
        <v>0</v>
      </c>
      <c r="H21" s="41">
        <f>SUM(B21:G21)</f>
        <v>0.014</v>
      </c>
      <c r="I21" s="20"/>
    </row>
    <row r="22" spans="1:9" ht="12.75">
      <c r="A22" s="37" t="s">
        <v>23</v>
      </c>
      <c r="B22" s="38">
        <v>0</v>
      </c>
      <c r="C22" s="39">
        <v>0</v>
      </c>
      <c r="D22" s="39">
        <v>0</v>
      </c>
      <c r="E22" s="39">
        <v>0</v>
      </c>
      <c r="F22" s="39">
        <v>0</v>
      </c>
      <c r="G22" s="40">
        <v>0</v>
      </c>
      <c r="H22" s="41">
        <f>SUM(B22:G22)</f>
        <v>0</v>
      </c>
      <c r="I22" s="20"/>
    </row>
    <row r="23" spans="1:19" s="3" customFormat="1" ht="12.75">
      <c r="A23" s="37" t="s">
        <v>24</v>
      </c>
      <c r="B23" s="38">
        <v>173.413</v>
      </c>
      <c r="C23" s="39">
        <v>0.043</v>
      </c>
      <c r="D23" s="39">
        <v>55.083</v>
      </c>
      <c r="E23" s="39">
        <v>0</v>
      </c>
      <c r="F23" s="39">
        <v>0</v>
      </c>
      <c r="G23" s="40">
        <v>0</v>
      </c>
      <c r="H23" s="41">
        <f aca="true" t="shared" si="1" ref="H23:H32">SUM(B23:G23)</f>
        <v>228.53900000000002</v>
      </c>
      <c r="I23" s="20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9" ht="12.75">
      <c r="A24" s="37" t="s">
        <v>25</v>
      </c>
      <c r="B24" s="38">
        <v>1.481</v>
      </c>
      <c r="C24" s="39">
        <v>0</v>
      </c>
      <c r="D24" s="39">
        <v>0</v>
      </c>
      <c r="E24" s="39">
        <v>0</v>
      </c>
      <c r="F24" s="39">
        <v>0</v>
      </c>
      <c r="G24" s="40">
        <v>137.69</v>
      </c>
      <c r="H24" s="41">
        <f t="shared" si="1"/>
        <v>139.171</v>
      </c>
      <c r="I24" s="20"/>
    </row>
    <row r="25" spans="1:9" ht="12.75">
      <c r="A25" s="37" t="s">
        <v>26</v>
      </c>
      <c r="B25" s="38">
        <v>0</v>
      </c>
      <c r="C25" s="39">
        <v>0</v>
      </c>
      <c r="D25" s="39">
        <v>0</v>
      </c>
      <c r="E25" s="39">
        <v>0</v>
      </c>
      <c r="F25" s="39">
        <v>0</v>
      </c>
      <c r="G25" s="40" t="s">
        <v>27</v>
      </c>
      <c r="H25" s="41">
        <f t="shared" si="1"/>
        <v>0</v>
      </c>
      <c r="I25" s="20"/>
    </row>
    <row r="26" spans="1:9" ht="12.75">
      <c r="A26" s="37" t="s">
        <v>28</v>
      </c>
      <c r="B26" s="38">
        <v>0</v>
      </c>
      <c r="C26" s="39">
        <v>0</v>
      </c>
      <c r="D26" s="39">
        <v>0</v>
      </c>
      <c r="E26" s="39">
        <v>0</v>
      </c>
      <c r="F26" s="39">
        <v>0</v>
      </c>
      <c r="G26" s="40">
        <v>0</v>
      </c>
      <c r="H26" s="41">
        <f>SUM(B26:G26)</f>
        <v>0</v>
      </c>
      <c r="I26" s="20"/>
    </row>
    <row r="27" spans="1:9" ht="12.75">
      <c r="A27" s="37" t="s">
        <v>29</v>
      </c>
      <c r="B27" s="38">
        <v>0</v>
      </c>
      <c r="C27" s="39">
        <v>0</v>
      </c>
      <c r="D27" s="39">
        <v>0</v>
      </c>
      <c r="E27" s="39">
        <v>0</v>
      </c>
      <c r="F27" s="39">
        <v>0</v>
      </c>
      <c r="G27" s="40">
        <v>5.83</v>
      </c>
      <c r="H27" s="41">
        <f>SUM(B27:G27)</f>
        <v>5.83</v>
      </c>
      <c r="I27" s="20"/>
    </row>
    <row r="28" spans="1:9" ht="12.75">
      <c r="A28" s="37" t="s">
        <v>30</v>
      </c>
      <c r="B28" s="38">
        <f>0.116+0.145</f>
        <v>0.261</v>
      </c>
      <c r="C28" s="39">
        <v>0</v>
      </c>
      <c r="D28" s="39">
        <v>0</v>
      </c>
      <c r="E28" s="39">
        <v>0</v>
      </c>
      <c r="F28" s="39">
        <v>0</v>
      </c>
      <c r="G28" s="40">
        <v>0</v>
      </c>
      <c r="H28" s="41">
        <f t="shared" si="1"/>
        <v>0.261</v>
      </c>
      <c r="I28" s="20"/>
    </row>
    <row r="29" spans="1:9" ht="12.75">
      <c r="A29" s="37" t="s">
        <v>31</v>
      </c>
      <c r="B29" s="38">
        <v>0.262</v>
      </c>
      <c r="C29" s="39">
        <v>0</v>
      </c>
      <c r="D29" s="39">
        <v>0</v>
      </c>
      <c r="E29" s="39">
        <v>0</v>
      </c>
      <c r="F29" s="39">
        <v>0</v>
      </c>
      <c r="G29" s="40">
        <v>0</v>
      </c>
      <c r="H29" s="41">
        <f t="shared" si="1"/>
        <v>0.262</v>
      </c>
      <c r="I29" s="20"/>
    </row>
    <row r="30" spans="1:9" ht="12.75">
      <c r="A30" s="37" t="s">
        <v>32</v>
      </c>
      <c r="B30" s="38">
        <v>0</v>
      </c>
      <c r="C30" s="39">
        <v>0</v>
      </c>
      <c r="D30" s="39">
        <v>0</v>
      </c>
      <c r="E30" s="39">
        <v>0</v>
      </c>
      <c r="F30" s="39">
        <v>0</v>
      </c>
      <c r="G30" s="40">
        <v>0</v>
      </c>
      <c r="H30" s="41">
        <f t="shared" si="1"/>
        <v>0</v>
      </c>
      <c r="I30" s="20"/>
    </row>
    <row r="31" spans="1:9" ht="12.75">
      <c r="A31" s="37" t="s">
        <v>33</v>
      </c>
      <c r="B31" s="38">
        <v>0</v>
      </c>
      <c r="C31" s="39">
        <v>0</v>
      </c>
      <c r="D31" s="39">
        <v>0</v>
      </c>
      <c r="E31" s="39">
        <v>0</v>
      </c>
      <c r="F31" s="39">
        <v>0</v>
      </c>
      <c r="G31" s="40">
        <v>0</v>
      </c>
      <c r="H31" s="41">
        <f t="shared" si="1"/>
        <v>0</v>
      </c>
      <c r="I31" s="20"/>
    </row>
    <row r="32" spans="1:9" ht="12.75">
      <c r="A32" s="37" t="s">
        <v>34</v>
      </c>
      <c r="B32" s="38">
        <v>0.297</v>
      </c>
      <c r="C32" s="39">
        <v>0</v>
      </c>
      <c r="D32" s="39">
        <v>0</v>
      </c>
      <c r="E32" s="39">
        <v>0</v>
      </c>
      <c r="F32" s="39">
        <v>0</v>
      </c>
      <c r="G32" s="40">
        <v>0</v>
      </c>
      <c r="H32" s="41">
        <f t="shared" si="1"/>
        <v>0.297</v>
      </c>
      <c r="I32" s="20"/>
    </row>
    <row r="33" spans="1:9" ht="12.75">
      <c r="A33" s="37" t="s">
        <v>35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40">
        <v>0</v>
      </c>
      <c r="H33" s="41">
        <f t="shared" si="0"/>
        <v>0</v>
      </c>
      <c r="I33" s="20"/>
    </row>
    <row r="34" spans="1:9" ht="12.75">
      <c r="A34" s="37" t="s">
        <v>36</v>
      </c>
      <c r="B34" s="38">
        <v>6.74</v>
      </c>
      <c r="C34" s="39">
        <v>0</v>
      </c>
      <c r="D34" s="39">
        <v>0</v>
      </c>
      <c r="E34" s="39">
        <v>0</v>
      </c>
      <c r="F34" s="39">
        <v>0</v>
      </c>
      <c r="G34" s="40">
        <v>0</v>
      </c>
      <c r="H34" s="41">
        <f t="shared" si="0"/>
        <v>6.74</v>
      </c>
      <c r="I34" s="20"/>
    </row>
    <row r="35" spans="1:9" ht="12.75">
      <c r="A35" s="37" t="s">
        <v>37</v>
      </c>
      <c r="B35" s="38">
        <v>0</v>
      </c>
      <c r="C35" s="39">
        <v>0</v>
      </c>
      <c r="D35" s="39">
        <v>0</v>
      </c>
      <c r="E35" s="39">
        <v>0</v>
      </c>
      <c r="F35" s="39">
        <v>0</v>
      </c>
      <c r="G35" s="40">
        <v>0</v>
      </c>
      <c r="H35" s="41">
        <f t="shared" si="0"/>
        <v>0</v>
      </c>
      <c r="I35" s="20"/>
    </row>
    <row r="36" spans="1:9" ht="12.75">
      <c r="A36" s="37" t="s">
        <v>38</v>
      </c>
      <c r="B36" s="38">
        <v>0</v>
      </c>
      <c r="C36" s="39">
        <v>0</v>
      </c>
      <c r="D36" s="39">
        <v>0</v>
      </c>
      <c r="E36" s="39">
        <v>0</v>
      </c>
      <c r="F36" s="39">
        <v>0</v>
      </c>
      <c r="G36" s="40">
        <v>2.5</v>
      </c>
      <c r="H36" s="41">
        <f t="shared" si="0"/>
        <v>2.5</v>
      </c>
      <c r="I36" s="20"/>
    </row>
    <row r="37" spans="1:9" ht="12.75">
      <c r="A37" s="37" t="s">
        <v>39</v>
      </c>
      <c r="B37" s="38">
        <v>0</v>
      </c>
      <c r="C37" s="39">
        <v>0</v>
      </c>
      <c r="D37" s="39">
        <v>0</v>
      </c>
      <c r="E37" s="39">
        <v>0</v>
      </c>
      <c r="F37" s="39">
        <v>0</v>
      </c>
      <c r="G37" s="40">
        <v>1.3</v>
      </c>
      <c r="H37" s="41">
        <f t="shared" si="0"/>
        <v>1.3</v>
      </c>
      <c r="I37" s="20"/>
    </row>
    <row r="38" spans="1:19" s="3" customFormat="1" ht="12.75">
      <c r="A38" s="37" t="s">
        <v>40</v>
      </c>
      <c r="B38" s="38">
        <v>191.097</v>
      </c>
      <c r="C38" s="39">
        <v>52.216</v>
      </c>
      <c r="D38" s="39">
        <v>17.62</v>
      </c>
      <c r="E38" s="39">
        <v>0.017</v>
      </c>
      <c r="F38" s="39">
        <v>2.825</v>
      </c>
      <c r="G38" s="50">
        <v>78.18</v>
      </c>
      <c r="H38" s="41">
        <f t="shared" si="0"/>
        <v>341.955</v>
      </c>
      <c r="I38" s="20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9" ht="13.5" thickBot="1">
      <c r="A39" s="51" t="s">
        <v>41</v>
      </c>
      <c r="B39" s="52">
        <v>0</v>
      </c>
      <c r="C39" s="53">
        <v>336.437</v>
      </c>
      <c r="D39" s="53">
        <v>0</v>
      </c>
      <c r="E39" s="53">
        <v>0</v>
      </c>
      <c r="F39" s="53">
        <v>0</v>
      </c>
      <c r="G39" s="54">
        <v>0</v>
      </c>
      <c r="H39" s="55">
        <f t="shared" si="0"/>
        <v>336.437</v>
      </c>
      <c r="I39" s="20"/>
    </row>
    <row r="40" spans="1:9" ht="13.5" thickBot="1">
      <c r="A40" s="56" t="s">
        <v>42</v>
      </c>
      <c r="B40" s="57"/>
      <c r="C40" s="57"/>
      <c r="D40" s="57"/>
      <c r="E40" s="57"/>
      <c r="F40" s="57"/>
      <c r="G40" s="57"/>
      <c r="H40" s="58"/>
      <c r="I40" s="20"/>
    </row>
    <row r="41" spans="1:9" ht="12.75">
      <c r="A41" s="59" t="s">
        <v>43</v>
      </c>
      <c r="B41" s="30">
        <v>83.539</v>
      </c>
      <c r="C41" s="31">
        <v>0</v>
      </c>
      <c r="D41" s="31">
        <v>0</v>
      </c>
      <c r="E41" s="31">
        <v>0</v>
      </c>
      <c r="F41" s="31">
        <v>0</v>
      </c>
      <c r="G41" s="31">
        <v>14.5</v>
      </c>
      <c r="H41" s="26">
        <f aca="true" t="shared" si="2" ref="H41:H67">SUM(B41:G41)</f>
        <v>98.039</v>
      </c>
      <c r="I41" s="20"/>
    </row>
    <row r="42" spans="1:9" ht="12.75">
      <c r="A42" s="59" t="s">
        <v>44</v>
      </c>
      <c r="B42" s="38">
        <v>0</v>
      </c>
      <c r="C42" s="39">
        <v>0</v>
      </c>
      <c r="D42" s="39">
        <v>0</v>
      </c>
      <c r="E42" s="39">
        <v>0</v>
      </c>
      <c r="F42" s="39">
        <v>0</v>
      </c>
      <c r="G42" s="39">
        <v>60.02</v>
      </c>
      <c r="H42" s="26">
        <f t="shared" si="2"/>
        <v>60.02</v>
      </c>
      <c r="I42" s="20"/>
    </row>
    <row r="43" spans="1:19" s="3" customFormat="1" ht="12.75">
      <c r="A43" s="59" t="s">
        <v>45</v>
      </c>
      <c r="B43" s="38">
        <v>0</v>
      </c>
      <c r="C43" s="39">
        <v>18.029</v>
      </c>
      <c r="D43" s="39">
        <v>0</v>
      </c>
      <c r="E43" s="39">
        <v>0</v>
      </c>
      <c r="F43" s="39">
        <v>0</v>
      </c>
      <c r="G43" s="39">
        <v>2.19</v>
      </c>
      <c r="H43" s="26">
        <f t="shared" si="2"/>
        <v>20.219</v>
      </c>
      <c r="I43" s="20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9" ht="12.75">
      <c r="A44" s="59" t="s">
        <v>46</v>
      </c>
      <c r="B44" s="38">
        <v>57.136</v>
      </c>
      <c r="C44" s="39">
        <v>12.658</v>
      </c>
      <c r="D44" s="39">
        <v>0</v>
      </c>
      <c r="E44" s="39">
        <v>0</v>
      </c>
      <c r="F44" s="39">
        <v>0</v>
      </c>
      <c r="G44" s="39">
        <v>15.06</v>
      </c>
      <c r="H44" s="26">
        <f t="shared" si="2"/>
        <v>84.854</v>
      </c>
      <c r="I44" s="20"/>
    </row>
    <row r="45" spans="1:9" ht="12.75">
      <c r="A45" s="59" t="s">
        <v>47</v>
      </c>
      <c r="B45" s="38">
        <v>132.49</v>
      </c>
      <c r="C45" s="39">
        <v>59.489</v>
      </c>
      <c r="D45" s="39">
        <f>18.357+0.137</f>
        <v>18.494</v>
      </c>
      <c r="E45" s="39">
        <v>2.092</v>
      </c>
      <c r="F45" s="39">
        <v>1.937</v>
      </c>
      <c r="G45" s="39">
        <v>69.55</v>
      </c>
      <c r="H45" s="26">
        <f t="shared" si="2"/>
        <v>284.052</v>
      </c>
      <c r="I45" s="20"/>
    </row>
    <row r="46" spans="1:19" s="3" customFormat="1" ht="12.75">
      <c r="A46" s="59" t="s">
        <v>48</v>
      </c>
      <c r="B46" s="38">
        <v>111.813</v>
      </c>
      <c r="C46" s="39">
        <v>5.499</v>
      </c>
      <c r="D46" s="39">
        <f>35.029+0.118</f>
        <v>35.147000000000006</v>
      </c>
      <c r="E46" s="39">
        <v>1.901</v>
      </c>
      <c r="F46" s="39">
        <v>0.264</v>
      </c>
      <c r="G46" s="39">
        <v>25.11</v>
      </c>
      <c r="H46" s="26">
        <f t="shared" si="2"/>
        <v>179.73400000000004</v>
      </c>
      <c r="I46" s="20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9" ht="12.75">
      <c r="A47" s="59" t="s">
        <v>49</v>
      </c>
      <c r="B47" s="38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26">
        <f t="shared" si="2"/>
        <v>0</v>
      </c>
      <c r="I47" s="20"/>
    </row>
    <row r="48" spans="1:9" ht="12.75">
      <c r="A48" s="59" t="s">
        <v>50</v>
      </c>
      <c r="B48" s="38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26">
        <f t="shared" si="2"/>
        <v>0</v>
      </c>
      <c r="I48" s="20"/>
    </row>
    <row r="49" spans="1:19" s="3" customFormat="1" ht="12.75">
      <c r="A49" s="59" t="s">
        <v>51</v>
      </c>
      <c r="B49" s="38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26">
        <f t="shared" si="2"/>
        <v>0</v>
      </c>
      <c r="I49" s="20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9" ht="12.75">
      <c r="A50" s="59" t="s">
        <v>52</v>
      </c>
      <c r="B50" s="38">
        <v>97.43</v>
      </c>
      <c r="C50" s="39">
        <v>0</v>
      </c>
      <c r="D50" s="39">
        <v>11.855</v>
      </c>
      <c r="E50" s="39">
        <v>1.762</v>
      </c>
      <c r="F50" s="39">
        <v>0.167</v>
      </c>
      <c r="G50" s="39">
        <v>163.37</v>
      </c>
      <c r="H50" s="26">
        <f t="shared" si="2"/>
        <v>274.584</v>
      </c>
      <c r="I50" s="20"/>
    </row>
    <row r="51" spans="1:9" ht="12.75">
      <c r="A51" s="59" t="s">
        <v>53</v>
      </c>
      <c r="B51" s="38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26">
        <f t="shared" si="2"/>
        <v>0</v>
      </c>
      <c r="I51" s="20"/>
    </row>
    <row r="52" spans="1:9" ht="12.75">
      <c r="A52" s="59" t="s">
        <v>54</v>
      </c>
      <c r="B52" s="38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26">
        <f t="shared" si="2"/>
        <v>0</v>
      </c>
      <c r="I52" s="20"/>
    </row>
    <row r="53" spans="1:9" ht="12.75">
      <c r="A53" s="59" t="s">
        <v>55</v>
      </c>
      <c r="B53" s="38">
        <v>0</v>
      </c>
      <c r="C53" s="39">
        <v>0</v>
      </c>
      <c r="D53" s="39">
        <v>0</v>
      </c>
      <c r="E53" s="39">
        <v>0</v>
      </c>
      <c r="F53" s="39">
        <v>0</v>
      </c>
      <c r="H53" s="26">
        <f t="shared" si="2"/>
        <v>0</v>
      </c>
      <c r="I53" s="20"/>
    </row>
    <row r="54" spans="1:9" ht="12.75">
      <c r="A54" s="59" t="s">
        <v>56</v>
      </c>
      <c r="B54" s="38">
        <v>101.079</v>
      </c>
      <c r="C54" s="39">
        <v>3.094</v>
      </c>
      <c r="D54" s="39">
        <f>53.223+0.107</f>
        <v>53.33</v>
      </c>
      <c r="E54" s="39">
        <v>12.132</v>
      </c>
      <c r="F54" s="39">
        <v>1.937</v>
      </c>
      <c r="G54" s="39">
        <v>0.3</v>
      </c>
      <c r="H54" s="26">
        <f t="shared" si="2"/>
        <v>171.872</v>
      </c>
      <c r="I54" s="20"/>
    </row>
    <row r="55" spans="1:9" ht="12.75">
      <c r="A55" s="59" t="s">
        <v>57</v>
      </c>
      <c r="B55" s="38">
        <v>62.871</v>
      </c>
      <c r="C55" s="39">
        <v>0</v>
      </c>
      <c r="D55" s="39">
        <v>0</v>
      </c>
      <c r="E55" s="39">
        <v>0</v>
      </c>
      <c r="F55" s="39">
        <v>0</v>
      </c>
      <c r="G55" s="39">
        <v>220.71</v>
      </c>
      <c r="H55" s="26">
        <f>SUM(B55:G55)</f>
        <v>283.581</v>
      </c>
      <c r="I55" s="20"/>
    </row>
    <row r="56" spans="1:9" ht="12.75">
      <c r="A56" s="59" t="s">
        <v>58</v>
      </c>
      <c r="B56" s="38">
        <v>18.175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26">
        <f t="shared" si="2"/>
        <v>18.175</v>
      </c>
      <c r="I56" s="20"/>
    </row>
    <row r="57" spans="1:9" ht="12.75">
      <c r="A57" s="59" t="s">
        <v>59</v>
      </c>
      <c r="B57" s="38">
        <f>0.649+64.347</f>
        <v>64.996</v>
      </c>
      <c r="C57" s="39">
        <v>25.704</v>
      </c>
      <c r="D57" s="39">
        <v>0</v>
      </c>
      <c r="E57" s="39">
        <v>0</v>
      </c>
      <c r="F57" s="39">
        <v>0</v>
      </c>
      <c r="G57" s="39">
        <v>222.08</v>
      </c>
      <c r="H57" s="26">
        <f t="shared" si="2"/>
        <v>312.78</v>
      </c>
      <c r="I57" s="20"/>
    </row>
    <row r="58" spans="1:9" ht="12.75">
      <c r="A58" s="59" t="s">
        <v>60</v>
      </c>
      <c r="B58" s="38">
        <v>0</v>
      </c>
      <c r="C58" s="39">
        <v>0.182</v>
      </c>
      <c r="D58" s="39">
        <v>0</v>
      </c>
      <c r="E58" s="39">
        <v>0</v>
      </c>
      <c r="F58" s="39">
        <v>0</v>
      </c>
      <c r="G58" s="39">
        <v>0</v>
      </c>
      <c r="H58" s="26">
        <f t="shared" si="2"/>
        <v>0.182</v>
      </c>
      <c r="I58" s="20"/>
    </row>
    <row r="59" spans="1:9" ht="12.75">
      <c r="A59" s="59" t="s">
        <v>61</v>
      </c>
      <c r="B59" s="38">
        <v>383.656</v>
      </c>
      <c r="C59" s="39">
        <v>31.187</v>
      </c>
      <c r="D59" s="39">
        <v>14.123</v>
      </c>
      <c r="E59" s="39">
        <v>16.468</v>
      </c>
      <c r="F59" s="39">
        <v>27.198</v>
      </c>
      <c r="G59" s="39">
        <v>12.12</v>
      </c>
      <c r="H59" s="26">
        <f t="shared" si="2"/>
        <v>484.752</v>
      </c>
      <c r="I59" s="20"/>
    </row>
    <row r="60" spans="1:9" ht="12.75">
      <c r="A60" s="59" t="s">
        <v>62</v>
      </c>
      <c r="B60" s="38">
        <v>0.073</v>
      </c>
      <c r="C60" s="39">
        <v>22.232</v>
      </c>
      <c r="D60" s="39">
        <v>0</v>
      </c>
      <c r="E60" s="39">
        <v>0</v>
      </c>
      <c r="F60" s="39">
        <v>0</v>
      </c>
      <c r="G60" s="39">
        <v>127.76</v>
      </c>
      <c r="H60" s="26">
        <f t="shared" si="2"/>
        <v>150.065</v>
      </c>
      <c r="I60" s="20"/>
    </row>
    <row r="61" spans="1:9" ht="12.75">
      <c r="A61" s="59" t="s">
        <v>63</v>
      </c>
      <c r="B61" s="38">
        <f>6.228+0.894</f>
        <v>7.122</v>
      </c>
      <c r="C61" s="39">
        <f>2.38+0.485+0.056</f>
        <v>2.921</v>
      </c>
      <c r="D61" s="39">
        <v>0</v>
      </c>
      <c r="E61" s="39">
        <v>0</v>
      </c>
      <c r="F61" s="39">
        <v>0</v>
      </c>
      <c r="G61" s="39">
        <v>3.13</v>
      </c>
      <c r="H61" s="26">
        <f t="shared" si="2"/>
        <v>13.172999999999998</v>
      </c>
      <c r="I61" s="20"/>
    </row>
    <row r="62" spans="1:9" ht="12.75">
      <c r="A62" s="59" t="s">
        <v>64</v>
      </c>
      <c r="B62" s="38">
        <f>7.071+1.397</f>
        <v>8.468</v>
      </c>
      <c r="C62" s="39">
        <f>0.01+0.045+12.404+3.917+17.214+1.661+0.912</f>
        <v>36.163</v>
      </c>
      <c r="D62" s="39">
        <v>0</v>
      </c>
      <c r="E62" s="39">
        <v>0</v>
      </c>
      <c r="F62" s="39">
        <v>0</v>
      </c>
      <c r="G62" s="39">
        <v>29.11</v>
      </c>
      <c r="H62" s="26">
        <f t="shared" si="2"/>
        <v>73.741</v>
      </c>
      <c r="I62" s="20"/>
    </row>
    <row r="63" spans="1:9" ht="12.75">
      <c r="A63" s="59" t="s">
        <v>65</v>
      </c>
      <c r="B63" s="38">
        <v>0.347</v>
      </c>
      <c r="C63" s="39">
        <v>0.059</v>
      </c>
      <c r="D63" s="39">
        <v>0</v>
      </c>
      <c r="E63" s="39">
        <v>0</v>
      </c>
      <c r="F63" s="39">
        <v>0</v>
      </c>
      <c r="G63" s="39">
        <v>0</v>
      </c>
      <c r="H63" s="26">
        <f t="shared" si="2"/>
        <v>0.40599999999999997</v>
      </c>
      <c r="I63" s="20"/>
    </row>
    <row r="64" spans="1:9" ht="12.75">
      <c r="A64" s="59" t="s">
        <v>66</v>
      </c>
      <c r="B64" s="38">
        <v>4.555</v>
      </c>
      <c r="C64" s="39">
        <v>3.217</v>
      </c>
      <c r="D64" s="39">
        <v>0</v>
      </c>
      <c r="E64" s="39">
        <v>0</v>
      </c>
      <c r="F64" s="39">
        <v>0.037</v>
      </c>
      <c r="G64" s="39">
        <v>0</v>
      </c>
      <c r="H64" s="26">
        <f t="shared" si="2"/>
        <v>7.809</v>
      </c>
      <c r="I64" s="20"/>
    </row>
    <row r="65" spans="1:9" ht="12.75">
      <c r="A65" s="59" t="s">
        <v>67</v>
      </c>
      <c r="B65" s="38">
        <v>0</v>
      </c>
      <c r="C65" s="39">
        <v>0</v>
      </c>
      <c r="D65" s="39">
        <v>0</v>
      </c>
      <c r="E65" s="39">
        <v>0</v>
      </c>
      <c r="F65" s="39">
        <v>15.219</v>
      </c>
      <c r="G65" s="39">
        <v>0</v>
      </c>
      <c r="H65" s="26">
        <f t="shared" si="2"/>
        <v>15.219</v>
      </c>
      <c r="I65" s="20"/>
    </row>
    <row r="66" spans="1:9" ht="12.75">
      <c r="A66" s="59" t="s">
        <v>68</v>
      </c>
      <c r="B66" s="38">
        <v>0</v>
      </c>
      <c r="C66" s="39">
        <v>0</v>
      </c>
      <c r="D66" s="39">
        <v>0</v>
      </c>
      <c r="E66" s="39">
        <v>0</v>
      </c>
      <c r="F66" s="39">
        <v>0</v>
      </c>
      <c r="G66" s="39">
        <v>50.85</v>
      </c>
      <c r="H66" s="26">
        <f t="shared" si="2"/>
        <v>50.85</v>
      </c>
      <c r="I66" s="20"/>
    </row>
    <row r="67" spans="1:9" ht="13.5" thickBot="1">
      <c r="A67" s="59" t="s">
        <v>69</v>
      </c>
      <c r="B67" s="38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26">
        <f t="shared" si="2"/>
        <v>0</v>
      </c>
      <c r="I67" s="20"/>
    </row>
    <row r="68" spans="1:9" ht="13.5" thickBot="1">
      <c r="A68" s="60" t="s">
        <v>70</v>
      </c>
      <c r="B68" s="32"/>
      <c r="C68" s="61"/>
      <c r="D68" s="61"/>
      <c r="E68" s="61"/>
      <c r="F68" s="62"/>
      <c r="G68" s="62"/>
      <c r="H68" s="63"/>
      <c r="I68" s="20"/>
    </row>
    <row r="69" spans="1:9" ht="12.75">
      <c r="A69" s="64" t="s">
        <v>71</v>
      </c>
      <c r="B69" s="65">
        <v>0</v>
      </c>
      <c r="C69" s="66">
        <v>164.908</v>
      </c>
      <c r="D69" s="66">
        <v>10.411</v>
      </c>
      <c r="E69" s="66">
        <v>0</v>
      </c>
      <c r="F69" s="66">
        <v>0</v>
      </c>
      <c r="G69" s="66">
        <v>0</v>
      </c>
      <c r="H69" s="33">
        <f>SUM(B69:G69)</f>
        <v>175.319</v>
      </c>
      <c r="I69" s="20"/>
    </row>
    <row r="70" spans="1:9" ht="12.75">
      <c r="A70" s="59" t="s">
        <v>72</v>
      </c>
      <c r="B70" s="67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41">
        <f aca="true" t="shared" si="3" ref="H70:H81">SUM(B70:G70)</f>
        <v>0</v>
      </c>
      <c r="I70" s="20"/>
    </row>
    <row r="71" spans="1:9" ht="12.75">
      <c r="A71" s="59" t="s">
        <v>73</v>
      </c>
      <c r="B71" s="67">
        <v>26.307</v>
      </c>
      <c r="C71" s="68">
        <v>95.175</v>
      </c>
      <c r="D71" s="68">
        <v>0</v>
      </c>
      <c r="E71" s="68">
        <v>0</v>
      </c>
      <c r="F71" s="68">
        <v>0</v>
      </c>
      <c r="G71" s="68">
        <v>0</v>
      </c>
      <c r="H71" s="41">
        <f t="shared" si="3"/>
        <v>121.482</v>
      </c>
      <c r="I71" s="20"/>
    </row>
    <row r="72" spans="1:9" ht="12.75">
      <c r="A72" s="59" t="s">
        <v>74</v>
      </c>
      <c r="B72" s="67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41">
        <f t="shared" si="3"/>
        <v>0</v>
      </c>
      <c r="I72" s="20"/>
    </row>
    <row r="73" spans="1:9" ht="12.75">
      <c r="A73" s="59" t="s">
        <v>75</v>
      </c>
      <c r="B73" s="67">
        <v>16.372</v>
      </c>
      <c r="C73" s="68">
        <v>0</v>
      </c>
      <c r="D73" s="68">
        <v>0</v>
      </c>
      <c r="E73" s="68">
        <v>0.038</v>
      </c>
      <c r="F73" s="68">
        <v>0</v>
      </c>
      <c r="G73" s="68">
        <v>0</v>
      </c>
      <c r="H73" s="41">
        <f t="shared" si="3"/>
        <v>16.41</v>
      </c>
      <c r="I73" s="20"/>
    </row>
    <row r="74" spans="1:9" ht="12.75">
      <c r="A74" s="59" t="s">
        <v>76</v>
      </c>
      <c r="B74" s="67">
        <v>0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41">
        <f t="shared" si="3"/>
        <v>0</v>
      </c>
      <c r="I74" s="20"/>
    </row>
    <row r="75" spans="1:9" ht="12.75">
      <c r="A75" s="59" t="s">
        <v>77</v>
      </c>
      <c r="B75" s="67">
        <v>0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  <c r="H75" s="41">
        <f t="shared" si="3"/>
        <v>0</v>
      </c>
      <c r="I75" s="20"/>
    </row>
    <row r="76" spans="1:19" s="3" customFormat="1" ht="12.75">
      <c r="A76" s="59" t="s">
        <v>78</v>
      </c>
      <c r="B76" s="67">
        <v>40.329</v>
      </c>
      <c r="C76" s="68">
        <v>57.801</v>
      </c>
      <c r="D76" s="68">
        <v>11.981</v>
      </c>
      <c r="E76" s="68">
        <v>0</v>
      </c>
      <c r="F76" s="68">
        <v>0</v>
      </c>
      <c r="G76" s="68">
        <v>58.91</v>
      </c>
      <c r="H76" s="41">
        <f t="shared" si="3"/>
        <v>169.021</v>
      </c>
      <c r="I76" s="20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9" ht="12.75">
      <c r="A77" s="59" t="s">
        <v>79</v>
      </c>
      <c r="B77" s="67">
        <v>13.274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41">
        <f t="shared" si="3"/>
        <v>13.274</v>
      </c>
      <c r="I77" s="20"/>
    </row>
    <row r="78" spans="1:9" ht="12.75">
      <c r="A78" s="59" t="s">
        <v>80</v>
      </c>
      <c r="B78" s="67">
        <v>0</v>
      </c>
      <c r="C78" s="68">
        <v>0</v>
      </c>
      <c r="D78" s="68">
        <v>0</v>
      </c>
      <c r="E78" s="68">
        <v>0</v>
      </c>
      <c r="F78" s="68">
        <v>0</v>
      </c>
      <c r="G78" s="68">
        <v>43.87</v>
      </c>
      <c r="H78" s="41">
        <f t="shared" si="3"/>
        <v>43.87</v>
      </c>
      <c r="I78" s="20"/>
    </row>
    <row r="79" spans="1:9" ht="12.75">
      <c r="A79" s="59" t="s">
        <v>81</v>
      </c>
      <c r="B79" s="67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41">
        <f t="shared" si="3"/>
        <v>0</v>
      </c>
      <c r="I79" s="20"/>
    </row>
    <row r="80" spans="1:9" ht="12.75">
      <c r="A80" s="59" t="s">
        <v>40</v>
      </c>
      <c r="B80" s="67">
        <v>0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41">
        <f t="shared" si="3"/>
        <v>0</v>
      </c>
      <c r="I80" s="20"/>
    </row>
    <row r="81" spans="1:9" ht="13.5" thickBot="1">
      <c r="A81" s="69" t="s">
        <v>82</v>
      </c>
      <c r="B81" s="70">
        <v>0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55">
        <f t="shared" si="3"/>
        <v>0</v>
      </c>
      <c r="I81" s="20"/>
    </row>
    <row r="82" spans="1:9" ht="13.5" thickBot="1">
      <c r="A82" s="72"/>
      <c r="B82" s="73">
        <v>2581.4299999999994</v>
      </c>
      <c r="C82" s="74">
        <v>1182.557</v>
      </c>
      <c r="D82" s="75">
        <v>598.828</v>
      </c>
      <c r="E82" s="75">
        <v>39.687</v>
      </c>
      <c r="F82" s="75">
        <v>100.751</v>
      </c>
      <c r="G82" s="74">
        <v>3236.55</v>
      </c>
      <c r="H82" s="76">
        <v>7739.803000000001</v>
      </c>
      <c r="I82" s="20"/>
    </row>
    <row r="83" spans="2:9" ht="12.75">
      <c r="B83" s="23"/>
      <c r="C83" s="23"/>
      <c r="D83" s="77"/>
      <c r="E83" s="23"/>
      <c r="F83" s="78"/>
      <c r="G83" s="23"/>
      <c r="I83" s="27"/>
    </row>
    <row r="84" ht="12.75">
      <c r="B84" s="79"/>
    </row>
    <row r="85" spans="2:8" ht="12.75">
      <c r="B85" s="80"/>
      <c r="C85" s="80"/>
      <c r="D85" s="81"/>
      <c r="E85" s="80"/>
      <c r="F85" s="82"/>
      <c r="H85" s="80"/>
    </row>
    <row r="86" spans="1:9" ht="12.75">
      <c r="A86" s="11"/>
      <c r="B86" s="82"/>
      <c r="C86" s="82"/>
      <c r="D86" s="83"/>
      <c r="E86" s="83"/>
      <c r="F86" s="2"/>
      <c r="H86" s="83"/>
      <c r="I86" s="20"/>
    </row>
    <row r="87" spans="1:9" ht="12.75">
      <c r="A87" s="1"/>
      <c r="B87" s="2"/>
      <c r="C87" s="2"/>
      <c r="D87" s="2"/>
      <c r="E87" s="2"/>
      <c r="F87" s="2"/>
      <c r="H87" s="2"/>
      <c r="I87" s="27"/>
    </row>
    <row r="88" spans="1:9" ht="12.75">
      <c r="A88" s="1"/>
      <c r="B88" s="2"/>
      <c r="C88" s="2"/>
      <c r="D88" s="2"/>
      <c r="E88" s="2"/>
      <c r="F88" s="84"/>
      <c r="H88" s="2"/>
      <c r="I88" s="27"/>
    </row>
    <row r="89" spans="1:9" ht="12.75">
      <c r="A89" s="1"/>
      <c r="B89" s="84"/>
      <c r="C89" s="84"/>
      <c r="D89" s="84"/>
      <c r="E89" s="84"/>
      <c r="F89" s="84"/>
      <c r="H89" s="2"/>
      <c r="I89" s="27"/>
    </row>
    <row r="90" spans="1:9" ht="12.75">
      <c r="A90" s="1"/>
      <c r="B90" s="2"/>
      <c r="C90" s="2"/>
      <c r="D90" s="2"/>
      <c r="E90" s="2"/>
      <c r="F90" s="85"/>
      <c r="G90" s="2"/>
      <c r="H90" s="2"/>
      <c r="I90" s="27"/>
    </row>
    <row r="92" spans="2:7" ht="12.75">
      <c r="B92" s="86"/>
      <c r="C92" s="86"/>
      <c r="D92" s="86"/>
      <c r="E92" s="86"/>
      <c r="F92" s="86"/>
      <c r="G92" s="86"/>
    </row>
    <row r="96" spans="6:7" ht="12.75">
      <c r="F96" s="80"/>
      <c r="G96" s="80"/>
    </row>
  </sheetData>
  <sheetProtection/>
  <mergeCells count="3">
    <mergeCell ref="A2:H2"/>
    <mergeCell ref="A3:H3"/>
    <mergeCell ref="A7:A8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2017-11-29T21:23:06Z</dcterms:created>
  <dcterms:modified xsi:type="dcterms:W3CDTF">2017-11-29T21:23:36Z</dcterms:modified>
  <cp:category/>
  <cp:version/>
  <cp:contentType/>
  <cp:contentStatus/>
</cp:coreProperties>
</file>